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8_{82F24CFF-32C3-4850-B813-AA2B1754ABB7}" xr6:coauthVersionLast="28" xr6:coauthVersionMax="28" xr10:uidLastSave="{00000000-0000-0000-0000-000000000000}"/>
  <bookViews>
    <workbookView xWindow="0" yWindow="0" windowWidth="15345" windowHeight="4650" tabRatio="583" xr2:uid="{00000000-000D-0000-FFFF-FFFF00000000}"/>
  </bookViews>
  <sheets>
    <sheet name="Scores" sheetId="3" r:id="rId1"/>
    <sheet name="Scoring" sheetId="8" r:id="rId2"/>
  </sheets>
  <definedNames>
    <definedName name="_Toc432431530" localSheetId="1">Scoring!$B$4</definedName>
    <definedName name="_xlnm.Print_Area" localSheetId="0">Scores!$A$1:$W$46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3" l="1"/>
  <c r="W40" i="3" l="1"/>
  <c r="U40" i="3"/>
  <c r="S40" i="3"/>
  <c r="Q40" i="3"/>
  <c r="W39" i="3"/>
  <c r="U39" i="3"/>
  <c r="S39" i="3"/>
  <c r="Q39" i="3"/>
  <c r="C37" i="3"/>
  <c r="U42" i="3"/>
  <c r="U36" i="3" l="1"/>
  <c r="U29" i="3"/>
  <c r="W23" i="3"/>
  <c r="W22" i="3"/>
  <c r="W21" i="3"/>
  <c r="W20" i="3"/>
  <c r="W19" i="3"/>
  <c r="W18" i="3"/>
  <c r="W17" i="3"/>
  <c r="W16" i="3"/>
  <c r="W15" i="3"/>
  <c r="U23" i="3"/>
  <c r="U22" i="3"/>
  <c r="U21" i="3"/>
  <c r="U20" i="3"/>
  <c r="U19" i="3"/>
  <c r="U18" i="3"/>
  <c r="U17" i="3"/>
  <c r="U16" i="3"/>
  <c r="U15" i="3"/>
  <c r="S23" i="3"/>
  <c r="S22" i="3"/>
  <c r="S21" i="3"/>
  <c r="S20" i="3"/>
  <c r="S19" i="3"/>
  <c r="S18" i="3"/>
  <c r="S17" i="3"/>
  <c r="S16" i="3"/>
  <c r="S15" i="3"/>
  <c r="Q23" i="3"/>
  <c r="Q22" i="3"/>
  <c r="Q21" i="3"/>
  <c r="Q20" i="3"/>
  <c r="Q19" i="3"/>
  <c r="Q18" i="3"/>
  <c r="Q17" i="3"/>
  <c r="Q16" i="3"/>
  <c r="Q15" i="3"/>
  <c r="O23" i="3"/>
  <c r="O22" i="3"/>
  <c r="O21" i="3"/>
  <c r="O20" i="3"/>
  <c r="O19" i="3"/>
  <c r="O18" i="3"/>
  <c r="O17" i="3"/>
  <c r="O16" i="3"/>
  <c r="O15" i="3"/>
  <c r="M23" i="3"/>
  <c r="M22" i="3"/>
  <c r="M21" i="3"/>
  <c r="M20" i="3"/>
  <c r="M19" i="3"/>
  <c r="M18" i="3"/>
  <c r="M17" i="3"/>
  <c r="M16" i="3"/>
  <c r="M15" i="3"/>
  <c r="K23" i="3"/>
  <c r="K22" i="3"/>
  <c r="K21" i="3"/>
  <c r="K20" i="3"/>
  <c r="K19" i="3"/>
  <c r="K18" i="3"/>
  <c r="K17" i="3"/>
  <c r="K16" i="3"/>
  <c r="K15" i="3"/>
  <c r="I23" i="3"/>
  <c r="I22" i="3"/>
  <c r="I21" i="3"/>
  <c r="I20" i="3"/>
  <c r="I19" i="3"/>
  <c r="I18" i="3"/>
  <c r="I17" i="3"/>
  <c r="I16" i="3"/>
  <c r="I15" i="3"/>
  <c r="G23" i="3"/>
  <c r="G22" i="3"/>
  <c r="G21" i="3"/>
  <c r="G20" i="3"/>
  <c r="G19" i="3"/>
  <c r="G18" i="3"/>
  <c r="G17" i="3"/>
  <c r="G16" i="3"/>
  <c r="G15" i="3"/>
  <c r="E22" i="3"/>
  <c r="E21" i="3"/>
  <c r="E20" i="3"/>
  <c r="E19" i="3"/>
  <c r="E18" i="3"/>
  <c r="E17" i="3"/>
  <c r="E16" i="3"/>
  <c r="U14" i="3"/>
  <c r="B23" i="3"/>
  <c r="B22" i="3"/>
  <c r="B21" i="3"/>
  <c r="B20" i="3"/>
  <c r="B19" i="3"/>
  <c r="B18" i="3"/>
  <c r="B17" i="3"/>
  <c r="B16" i="3"/>
  <c r="B15" i="3"/>
  <c r="U25" i="3" l="1"/>
  <c r="U26" i="3" l="1"/>
  <c r="U45" i="3" s="1"/>
  <c r="E14" i="3" l="1"/>
  <c r="S29" i="3" l="1"/>
  <c r="E29" i="3"/>
  <c r="O29" i="3"/>
  <c r="Q29" i="3"/>
  <c r="M29" i="3"/>
  <c r="K29" i="3"/>
  <c r="I29" i="3"/>
  <c r="G29" i="3"/>
  <c r="C24" i="3" l="1"/>
  <c r="C41" i="3" s="1"/>
  <c r="W36" i="3" l="1"/>
  <c r="S36" i="3"/>
  <c r="Q36" i="3"/>
  <c r="W14" i="3"/>
  <c r="S14" i="3"/>
  <c r="Q14" i="3"/>
  <c r="S25" i="3" l="1"/>
  <c r="Q25" i="3"/>
  <c r="W25" i="3"/>
  <c r="G36" i="3" l="1"/>
  <c r="O36" i="3" l="1"/>
  <c r="M36" i="3"/>
  <c r="K36" i="3"/>
  <c r="I36" i="3"/>
  <c r="E36" i="3"/>
  <c r="E23" i="3"/>
  <c r="E15" i="3"/>
  <c r="O14" i="3"/>
  <c r="M14" i="3"/>
  <c r="K14" i="3"/>
  <c r="I14" i="3"/>
  <c r="G14" i="3"/>
  <c r="B14" i="3"/>
  <c r="C38" i="3" l="1"/>
  <c r="O39" i="3" s="1"/>
  <c r="M25" i="3"/>
  <c r="I25" i="3"/>
  <c r="G25" i="3"/>
  <c r="E25" i="3"/>
  <c r="O25" i="3"/>
  <c r="K25" i="3"/>
  <c r="I39" i="3" l="1"/>
  <c r="K39" i="3"/>
  <c r="E39" i="3"/>
  <c r="G39" i="3"/>
  <c r="M39" i="3"/>
  <c r="W26" i="3"/>
  <c r="S26" i="3"/>
  <c r="Q26" i="3"/>
  <c r="M26" i="3"/>
  <c r="O26" i="3"/>
  <c r="K26" i="3"/>
  <c r="E26" i="3"/>
  <c r="I26" i="3"/>
  <c r="G26" i="3"/>
  <c r="O40" i="3" l="1"/>
  <c r="O42" i="3" s="1"/>
  <c r="O45" i="3" s="1"/>
  <c r="K40" i="3"/>
  <c r="M40" i="3"/>
  <c r="I40" i="3"/>
  <c r="I42" i="3" s="1"/>
  <c r="I45" i="3" s="1"/>
  <c r="G40" i="3"/>
  <c r="G42" i="3" s="1"/>
  <c r="G45" i="3" s="1"/>
  <c r="E40" i="3"/>
  <c r="E42" i="3" s="1"/>
  <c r="E45" i="3" s="1"/>
  <c r="M42" i="3"/>
  <c r="M45" i="3" s="1"/>
  <c r="W42" i="3"/>
  <c r="W45" i="3" s="1"/>
  <c r="K42" i="3"/>
  <c r="K45" i="3" s="1"/>
  <c r="Q42" i="3"/>
  <c r="Q45" i="3" s="1"/>
  <c r="S42" i="3"/>
  <c r="S45" i="3" s="1"/>
  <c r="S46" i="3" s="1"/>
  <c r="U46" i="3" l="1"/>
  <c r="I46" i="3"/>
  <c r="K46" i="3"/>
  <c r="G46" i="3"/>
  <c r="Q46" i="3"/>
  <c r="M46" i="3"/>
  <c r="O46" i="3"/>
  <c r="W46" i="3"/>
  <c r="E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Enter each of the Non-Price Criteria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Adjust Weightings as required for Non-Price Criteria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<sst xmlns="http://schemas.openxmlformats.org/spreadsheetml/2006/main" count="83" uniqueCount="65">
  <si>
    <t>Non-price scoring</t>
  </si>
  <si>
    <t>Criterion</t>
  </si>
  <si>
    <t>Maximum score</t>
  </si>
  <si>
    <t>Weighting</t>
  </si>
  <si>
    <t>Score</t>
  </si>
  <si>
    <t>Weighted score</t>
  </si>
  <si>
    <t>Total non-price weighting</t>
  </si>
  <si>
    <t xml:space="preserve">Weighted total non-price score </t>
  </si>
  <si>
    <t xml:space="preserve">Normalised total non-price score </t>
  </si>
  <si>
    <t>Price scoring</t>
  </si>
  <si>
    <t>Assessed fee (allowing for qualifications and departures if applicable)</t>
  </si>
  <si>
    <t>Ps= Price score</t>
  </si>
  <si>
    <t>Pn = Normalised price score</t>
  </si>
  <si>
    <t>Price weighting</t>
  </si>
  <si>
    <t xml:space="preserve">Pw = Weighted price score </t>
  </si>
  <si>
    <t>Non-price and price total</t>
  </si>
  <si>
    <t>Respondents Names</t>
  </si>
  <si>
    <t>RANK</t>
  </si>
  <si>
    <t>Total of wieighted total non-price score and price score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</si>
  <si>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</si>
  <si>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</si>
  <si>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</si>
  <si>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</si>
  <si>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</si>
  <si>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</si>
  <si>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</si>
  <si>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</si>
  <si>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</si>
  <si>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</si>
  <si>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Respondent A</t>
  </si>
  <si>
    <t>Respondent B</t>
  </si>
  <si>
    <t>Respondent C</t>
  </si>
  <si>
    <t>Respondent D</t>
  </si>
  <si>
    <t>Respondent E</t>
  </si>
  <si>
    <t>Respondent F</t>
  </si>
  <si>
    <t>Respondent G</t>
  </si>
  <si>
    <t>Respondent H</t>
  </si>
  <si>
    <t>Respondent I</t>
  </si>
  <si>
    <t>Respondent J</t>
  </si>
  <si>
    <t>- Price Component A</t>
  </si>
  <si>
    <t>- Price Component B</t>
  </si>
  <si>
    <t>- Price Component C</t>
  </si>
  <si>
    <t>- Price Component D</t>
  </si>
  <si>
    <t>- Price Component E</t>
  </si>
  <si>
    <t>Number of Respondents</t>
  </si>
  <si>
    <t>Contract #</t>
  </si>
  <si>
    <t>Project/Contract Title:</t>
  </si>
  <si>
    <t>Program:</t>
  </si>
  <si>
    <t>Last Modified:</t>
  </si>
  <si>
    <t>Evaluation Scoring</t>
  </si>
  <si>
    <r>
      <rPr>
        <b/>
        <sz val="10"/>
        <color theme="1"/>
        <rFont val="Arial"/>
        <family val="2"/>
        <scheme val="minor"/>
      </rPr>
      <t>Exceptional</t>
    </r>
    <r>
      <rPr>
        <sz val="10"/>
        <color theme="1"/>
        <rFont val="Arial"/>
        <family val="2"/>
        <scheme val="minor"/>
      </rPr>
      <t xml:space="preserve"> - Requirements are significantly exceeded in all areas, all claims are fully substantiated and the proposals are of an excellent standard.</t>
    </r>
  </si>
  <si>
    <r>
      <rPr>
        <b/>
        <sz val="10"/>
        <color theme="1"/>
        <rFont val="Arial"/>
        <family val="2"/>
        <scheme val="minor"/>
      </rPr>
      <t>Outstanding</t>
    </r>
    <r>
      <rPr>
        <sz val="10"/>
        <color theme="1"/>
        <rFont val="Arial"/>
        <family val="2"/>
        <scheme val="minor"/>
      </rPr>
      <t xml:space="preserve"> - Requirements are exceeded in key areas, claims are all very well substantiated and proposals are of a very high standard.</t>
    </r>
  </si>
  <si>
    <r>
      <rPr>
        <b/>
        <sz val="10"/>
        <color theme="1"/>
        <rFont val="Arial"/>
        <family val="2"/>
        <scheme val="minor"/>
      </rPr>
      <t>Very Good</t>
    </r>
    <r>
      <rPr>
        <sz val="10"/>
        <color theme="1"/>
        <rFont val="Arial"/>
        <family val="2"/>
        <scheme val="minor"/>
      </rPr>
      <t xml:space="preserve"> - Requirements met to a very high standard in all areas, claims are well substantiated in all areas and proposals are of a high standard.</t>
    </r>
  </si>
  <si>
    <r>
      <rPr>
        <b/>
        <sz val="10"/>
        <color theme="1"/>
        <rFont val="Arial"/>
        <family val="2"/>
        <scheme val="minor"/>
      </rPr>
      <t>Good</t>
    </r>
    <r>
      <rPr>
        <sz val="10"/>
        <color theme="1"/>
        <rFont val="Arial"/>
        <family val="2"/>
        <scheme val="minor"/>
      </rPr>
      <t xml:space="preserve"> - Requirements are met to a high standard in all areas, claims are well substantiated in key areas and proposals are sound.</t>
    </r>
  </si>
  <si>
    <r>
      <rPr>
        <b/>
        <sz val="10"/>
        <color theme="1"/>
        <rFont val="Arial"/>
        <family val="2"/>
        <scheme val="minor"/>
      </rPr>
      <t>Acceptable</t>
    </r>
    <r>
      <rPr>
        <sz val="10"/>
        <color theme="1"/>
        <rFont val="Arial"/>
        <family val="2"/>
        <scheme val="minor"/>
      </rPr>
      <t xml:space="preserve"> - Requirements are met to an acceptable standard with no major shortcomings. All claims are adequately substantiated while some proposals are questionable.</t>
    </r>
  </si>
  <si>
    <r>
      <rPr>
        <b/>
        <sz val="10"/>
        <color theme="1"/>
        <rFont val="Arial"/>
        <family val="2"/>
        <scheme val="minor"/>
      </rPr>
      <t>Marginal</t>
    </r>
    <r>
      <rPr>
        <sz val="10"/>
        <color theme="1"/>
        <rFont val="Arial"/>
        <family val="2"/>
        <scheme val="minor"/>
      </rPr>
      <t xml:space="preserve"> - Requirements are not fully met, some claims are unsubstantiated while others are only adequate with some proposals being unworkable.</t>
    </r>
  </si>
  <si>
    <r>
      <rPr>
        <b/>
        <sz val="10"/>
        <color theme="1"/>
        <rFont val="Arial"/>
        <family val="2"/>
        <scheme val="minor"/>
      </rPr>
      <t>Poor</t>
    </r>
    <r>
      <rPr>
        <sz val="10"/>
        <color theme="1"/>
        <rFont val="Arial"/>
        <family val="2"/>
        <scheme val="minor"/>
      </rPr>
      <t xml:space="preserve"> - Requirements are poorly addressed in some areas or not at all, claims are largely unsubstantiated and the proposals are generally unworkable.</t>
    </r>
  </si>
  <si>
    <r>
      <rPr>
        <b/>
        <sz val="10"/>
        <color theme="1"/>
        <rFont val="Arial"/>
        <family val="2"/>
        <scheme val="minor"/>
      </rPr>
      <t>Very Poor</t>
    </r>
    <r>
      <rPr>
        <sz val="10"/>
        <color theme="1"/>
        <rFont val="Arial"/>
        <family val="2"/>
        <scheme val="minor"/>
      </rPr>
      <t xml:space="preserve"> - Requirements are inadequately addressed in most or all areas, claims are almost totally unsubstantiated and the majority of proposals are unworkable.</t>
    </r>
  </si>
  <si>
    <r>
      <rPr>
        <b/>
        <sz val="10"/>
        <color theme="1"/>
        <rFont val="Arial"/>
        <family val="2"/>
        <scheme val="minor"/>
      </rPr>
      <t>Unacceptable</t>
    </r>
    <r>
      <rPr>
        <sz val="10"/>
        <color theme="1"/>
        <rFont val="Arial"/>
        <family val="2"/>
        <scheme val="minor"/>
      </rPr>
      <t xml:space="preserve"> - Requirements are not met, claims are unsubstantiated and the proposals are unworkable.</t>
    </r>
  </si>
  <si>
    <r>
      <rPr>
        <b/>
        <sz val="10"/>
        <color theme="1"/>
        <rFont val="Arial"/>
        <family val="2"/>
        <scheme val="minor"/>
      </rPr>
      <t>Non-Compliant</t>
    </r>
    <r>
      <rPr>
        <sz val="10"/>
        <color theme="1"/>
        <rFont val="Arial"/>
        <family val="2"/>
        <scheme val="minor"/>
      </rPr>
      <t xml:space="preserve"> - Respondent completely failed or refused to provide a response</t>
    </r>
  </si>
  <si>
    <r>
      <rPr>
        <b/>
        <sz val="10"/>
        <color theme="1"/>
        <rFont val="Arial"/>
        <family val="2"/>
        <scheme val="minor"/>
      </rPr>
      <t>Fair</t>
    </r>
    <r>
      <rPr>
        <sz val="10"/>
        <color theme="1"/>
        <rFont val="Arial"/>
        <family val="2"/>
        <scheme val="minor"/>
      </rPr>
      <t xml:space="preserve"> - Requirements are met to a reasonable standard in all areas, claims are well substantiated in most areas and proposals are credible.</t>
    </r>
  </si>
  <si>
    <t>Pc = Fee for evaluation only</t>
  </si>
  <si>
    <t>Pav = Average of fees for evaluation</t>
  </si>
  <si>
    <t>RFx Evaluation Scoresheet</t>
  </si>
  <si>
    <t>Submitted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</si>
</sst>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&quot;$&quot;* #,##0_-;\-&quot;$&quot;* #,##0_-;_-&quot;$&quot;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indexed="9"/>
      <name val="Arial"/>
      <family val="2"/>
    </font>
    <font>
      <b/>
      <sz val="12"/>
      <color rgb="FF002664"/>
      <name val="Arial"/>
      <family val="2"/>
    </font>
    <font>
      <b/>
      <sz val="12"/>
      <name val="Arial"/>
      <family val="2"/>
    </font>
    <font>
      <b/>
      <sz val="28"/>
      <color rgb="FF002664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color theme="7"/>
      <name val="Arial"/>
      <family val="2"/>
    </font>
    <font>
      <sz val="11"/>
      <color theme="7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4" xfId="0" applyFont="1" applyBorder="1"/>
    <xf numFmtId="0" fontId="0" fillId="6" borderId="0" xfId="0" applyFill="1" applyProtection="1"/>
    <xf numFmtId="0" fontId="0" fillId="0" borderId="0" xfId="0" applyProtection="1"/>
    <xf numFmtId="0" fontId="3" fillId="7" borderId="0" xfId="0" applyFont="1" applyFill="1" applyProtection="1"/>
    <xf numFmtId="0" fontId="15" fillId="6" borderId="0" xfId="0" applyFont="1" applyFill="1" applyProtection="1"/>
    <xf numFmtId="0" fontId="5" fillId="3" borderId="0" xfId="0" applyFont="1" applyFill="1" applyBorder="1" applyAlignment="1" applyProtection="1">
      <alignment horizontal="left"/>
    </xf>
    <xf numFmtId="0" fontId="3" fillId="6" borderId="0" xfId="0" applyFont="1" applyFill="1" applyProtection="1"/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vertical="center"/>
    </xf>
    <xf numFmtId="0" fontId="18" fillId="6" borderId="15" xfId="0" applyFont="1" applyFill="1" applyBorder="1" applyAlignment="1" applyProtection="1"/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4" fillId="5" borderId="5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164" fontId="4" fillId="5" borderId="2" xfId="1" applyNumberFormat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164" fontId="4" fillId="5" borderId="1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5" borderId="2" xfId="3" applyNumberFormat="1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vertical="center"/>
    </xf>
    <xf numFmtId="1" fontId="0" fillId="2" borderId="0" xfId="0" applyNumberFormat="1" applyFill="1" applyBorder="1" applyAlignment="1" applyProtection="1">
      <alignment vertical="center"/>
    </xf>
    <xf numFmtId="1" fontId="0" fillId="2" borderId="5" xfId="0" applyNumberForma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165" fontId="7" fillId="2" borderId="3" xfId="0" applyNumberFormat="1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42" fontId="4" fillId="5" borderId="2" xfId="0" applyNumberFormat="1" applyFont="1" applyFill="1" applyBorder="1" applyAlignment="1" applyProtection="1">
      <alignment vertical="center"/>
      <protection locked="0"/>
    </xf>
    <xf numFmtId="42" fontId="4" fillId="0" borderId="2" xfId="0" applyNumberFormat="1" applyFont="1" applyFill="1" applyBorder="1" applyAlignment="1" applyProtection="1">
      <alignment vertical="center"/>
      <protection locked="0"/>
    </xf>
    <xf numFmtId="166" fontId="4" fillId="5" borderId="2" xfId="2" applyNumberFormat="1" applyFont="1" applyFill="1" applyBorder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vertical="center"/>
    </xf>
    <xf numFmtId="1" fontId="4" fillId="5" borderId="2" xfId="2" applyNumberFormat="1" applyFont="1" applyFill="1" applyBorder="1" applyAlignment="1" applyProtection="1">
      <alignment vertical="center"/>
    </xf>
    <xf numFmtId="42" fontId="4" fillId="2" borderId="0" xfId="0" applyNumberFormat="1" applyFont="1" applyFill="1" applyBorder="1" applyAlignment="1" applyProtection="1">
      <alignment vertical="center"/>
    </xf>
    <xf numFmtId="42" fontId="4" fillId="5" borderId="2" xfId="2" applyNumberFormat="1" applyFont="1" applyFill="1" applyBorder="1" applyAlignment="1" applyProtection="1">
      <alignment vertical="center"/>
    </xf>
    <xf numFmtId="43" fontId="4" fillId="5" borderId="2" xfId="1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43" fontId="4" fillId="5" borderId="6" xfId="1" applyFont="1" applyFill="1" applyBorder="1" applyAlignment="1" applyProtection="1">
      <alignment vertical="center"/>
    </xf>
    <xf numFmtId="2" fontId="20" fillId="10" borderId="3" xfId="0" applyNumberFormat="1" applyFont="1" applyFill="1" applyBorder="1" applyAlignment="1" applyProtection="1">
      <alignment vertical="center"/>
    </xf>
    <xf numFmtId="2" fontId="8" fillId="2" borderId="3" xfId="0" applyNumberFormat="1" applyFont="1" applyFill="1" applyBorder="1" applyAlignment="1" applyProtection="1">
      <alignment vertical="center"/>
    </xf>
    <xf numFmtId="0" fontId="19" fillId="9" borderId="7" xfId="0" applyFont="1" applyFill="1" applyBorder="1" applyAlignment="1" applyProtection="1">
      <alignment vertical="center"/>
    </xf>
    <xf numFmtId="0" fontId="14" fillId="9" borderId="8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vertical="center"/>
    </xf>
    <xf numFmtId="1" fontId="0" fillId="2" borderId="18" xfId="0" applyNumberFormat="1" applyFill="1" applyBorder="1" applyAlignment="1" applyProtection="1">
      <alignment vertical="center"/>
    </xf>
    <xf numFmtId="0" fontId="6" fillId="4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1" fontId="4" fillId="2" borderId="22" xfId="0" applyNumberFormat="1" applyFont="1" applyFill="1" applyBorder="1" applyAlignment="1" applyProtection="1">
      <alignment vertical="center"/>
    </xf>
    <xf numFmtId="2" fontId="7" fillId="2" borderId="23" xfId="0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>
      <alignment vertical="center"/>
    </xf>
    <xf numFmtId="42" fontId="4" fillId="5" borderId="10" xfId="0" applyNumberFormat="1" applyFont="1" applyFill="1" applyBorder="1" applyAlignment="1" applyProtection="1">
      <alignment vertical="center"/>
      <protection locked="0"/>
    </xf>
    <xf numFmtId="0" fontId="6" fillId="2" borderId="20" xfId="0" quotePrefix="1" applyFont="1" applyFill="1" applyBorder="1" applyAlignment="1">
      <alignment vertical="center"/>
    </xf>
    <xf numFmtId="42" fontId="4" fillId="0" borderId="10" xfId="0" applyNumberFormat="1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</xf>
    <xf numFmtId="166" fontId="4" fillId="5" borderId="10" xfId="2" applyNumberFormat="1" applyFont="1" applyFill="1" applyBorder="1" applyAlignment="1" applyProtection="1">
      <alignment vertical="center"/>
    </xf>
    <xf numFmtId="42" fontId="4" fillId="2" borderId="27" xfId="0" applyNumberFormat="1" applyFont="1" applyFill="1" applyBorder="1" applyAlignment="1" applyProtection="1">
      <alignment vertical="center"/>
    </xf>
    <xf numFmtId="43" fontId="4" fillId="5" borderId="10" xfId="1" applyFont="1" applyFill="1" applyBorder="1" applyAlignment="1" applyProtection="1">
      <alignment vertical="center"/>
    </xf>
    <xf numFmtId="43" fontId="4" fillId="5" borderId="11" xfId="1" applyFont="1" applyFill="1" applyBorder="1" applyAlignment="1" applyProtection="1">
      <alignment vertical="center"/>
    </xf>
    <xf numFmtId="2" fontId="4" fillId="2" borderId="27" xfId="0" applyNumberFormat="1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</xf>
    <xf numFmtId="2" fontId="20" fillId="10" borderId="29" xfId="0" applyNumberFormat="1" applyFont="1" applyFill="1" applyBorder="1" applyAlignment="1" applyProtection="1">
      <alignment vertical="center"/>
    </xf>
    <xf numFmtId="0" fontId="11" fillId="10" borderId="30" xfId="0" applyFont="1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22" fillId="10" borderId="31" xfId="0" applyFont="1" applyFill="1" applyBorder="1" applyAlignment="1">
      <alignment vertical="center"/>
    </xf>
    <xf numFmtId="0" fontId="21" fillId="3" borderId="32" xfId="0" applyFont="1" applyFill="1" applyBorder="1" applyAlignment="1" applyProtection="1">
      <alignment horizontal="center" vertical="center"/>
      <protection locked="0"/>
    </xf>
    <xf numFmtId="43" fontId="20" fillId="10" borderId="13" xfId="1" applyFont="1" applyFill="1" applyBorder="1" applyAlignment="1" applyProtection="1">
      <alignment vertical="center"/>
    </xf>
    <xf numFmtId="2" fontId="20" fillId="10" borderId="13" xfId="0" applyNumberFormat="1" applyFont="1" applyFill="1" applyBorder="1" applyAlignment="1" applyProtection="1">
      <alignment vertical="center"/>
    </xf>
    <xf numFmtId="2" fontId="20" fillId="10" borderId="12" xfId="0" applyNumberFormat="1" applyFont="1" applyFill="1" applyBorder="1" applyAlignment="1" applyProtection="1">
      <alignment vertical="center"/>
    </xf>
    <xf numFmtId="43" fontId="20" fillId="10" borderId="12" xfId="1" applyFont="1" applyFill="1" applyBorder="1" applyAlignment="1" applyProtection="1">
      <alignment vertical="center"/>
    </xf>
    <xf numFmtId="0" fontId="4" fillId="11" borderId="2" xfId="0" applyFont="1" applyFill="1" applyBorder="1" applyAlignment="1" applyProtection="1">
      <alignment vertical="center"/>
    </xf>
    <xf numFmtId="0" fontId="21" fillId="3" borderId="31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justify"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left" vertical="top" wrapText="1"/>
    </xf>
    <xf numFmtId="0" fontId="5" fillId="4" borderId="19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9" fillId="9" borderId="24" xfId="0" applyFont="1" applyFill="1" applyBorder="1" applyAlignment="1" applyProtection="1">
      <alignment vertical="center"/>
    </xf>
    <xf numFmtId="0" fontId="14" fillId="9" borderId="25" xfId="0" applyFont="1" applyFill="1" applyBorder="1" applyAlignment="1" applyProtection="1">
      <alignment vertical="center"/>
    </xf>
    <xf numFmtId="0" fontId="14" fillId="9" borderId="25" xfId="0" applyFont="1" applyFill="1" applyBorder="1" applyAlignment="1">
      <alignment vertical="center"/>
    </xf>
    <xf numFmtId="0" fontId="14" fillId="9" borderId="26" xfId="0" applyFont="1" applyFill="1" applyBorder="1" applyAlignment="1">
      <alignment vertical="center"/>
    </xf>
    <xf numFmtId="0" fontId="19" fillId="9" borderId="7" xfId="0" applyFont="1" applyFill="1" applyBorder="1" applyAlignment="1" applyProtection="1">
      <alignment vertical="center"/>
    </xf>
    <xf numFmtId="0" fontId="14" fillId="9" borderId="8" xfId="0" applyFont="1" applyFill="1" applyBorder="1" applyAlignment="1" applyProtection="1">
      <alignment vertical="center"/>
    </xf>
    <xf numFmtId="0" fontId="18" fillId="6" borderId="15" xfId="0" applyFont="1" applyFill="1" applyBorder="1" applyAlignment="1" applyProtection="1"/>
    <xf numFmtId="0" fontId="17" fillId="6" borderId="16" xfId="0" applyFont="1" applyFill="1" applyBorder="1" applyAlignment="1" applyProtection="1">
      <alignment vertical="center"/>
      <protection locked="0"/>
    </xf>
    <xf numFmtId="22" fontId="16" fillId="8" borderId="16" xfId="0" applyNumberFormat="1" applyFont="1" applyFill="1" applyBorder="1" applyAlignment="1" applyProtection="1">
      <alignment horizontal="center" vertical="center"/>
    </xf>
    <xf numFmtId="0" fontId="16" fillId="8" borderId="16" xfId="0" applyFont="1" applyFill="1" applyBorder="1" applyAlignment="1" applyProtection="1">
      <alignment horizontal="left" vertical="center"/>
    </xf>
    <xf numFmtId="0" fontId="16" fillId="8" borderId="16" xfId="0" applyFont="1" applyFill="1" applyBorder="1" applyAlignment="1" applyProtection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" xfId="5" xr:uid="{00000000-0005-0000-0000-000005000000}"/>
  </cellStyles>
  <dxfs count="0"/>
  <tableStyles count="0" defaultTableStyle="TableStyleMedium2" defaultPivotStyle="PivotStyleLight16"/>
  <colors>
    <mruColors>
      <color rgb="FF66BC29"/>
      <color rgb="FFFFCC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23819</xdr:colOff>
      <xdr:row>1</xdr:row>
      <xdr:rowOff>0</xdr:rowOff>
    </xdr:from>
    <xdr:to>
      <xdr:col>0</xdr:col>
      <xdr:colOff>1649824</xdr:colOff>
      <xdr:row>1</xdr:row>
      <xdr:rowOff>1304925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EA34AC-14E6-4C02-B8DA-D9B104EDA8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23819" y="178594"/>
          <a:ext cx="1626005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292505</xdr:colOff>
      <xdr:row>1</xdr:row>
      <xdr:rowOff>1314450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F96D10-52CB-4F4A-A651-342B004659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219075" y="171450"/>
          <a:ext cx="162600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showGridLines="0" tabSelected="1" zoomScale="80" zoomScaleNormal="80" workbookViewId="0">
      <selection activeCell="A9" sqref="A9"/>
    </sheetView>
  </sheetViews>
  <sheetFormatPr defaultRowHeight="14.25" x14ac:dyDescent="0.2"/>
  <cols>
    <col min="1" max="1" width="31.875" customWidth="1"/>
    <col min="2" max="2" width="11.625" customWidth="1"/>
    <col min="3" max="3" width="10.75" customWidth="1"/>
    <col min="4" max="4" width="7.375" customWidth="1"/>
    <col min="5" max="5" width="10.875" customWidth="1"/>
    <col min="7" max="7" width="10.875" customWidth="1"/>
    <col min="8" max="8" width="9" customWidth="1"/>
    <col min="9" max="9" width="11" customWidth="1"/>
    <col min="10" max="10" width="9" customWidth="1"/>
    <col min="11" max="11" width="10.875" customWidth="1"/>
    <col min="12" max="12" width="9" customWidth="1"/>
    <col min="13" max="13" width="10.5" customWidth="1"/>
    <col min="14" max="14" width="9" customWidth="1"/>
    <col min="15" max="15" width="10.875" customWidth="1"/>
    <col min="16" max="16" width="9.875" customWidth="1"/>
    <col min="17" max="17" width="10.625" customWidth="1"/>
    <col min="18" max="18" width="9.875" customWidth="1"/>
    <col min="19" max="21" width="10.625" customWidth="1"/>
    <col min="22" max="23" width="9.875" customWidth="1"/>
    <col min="25" max="25" width="9.875" customWidth="1"/>
  </cols>
  <sheetData>
    <row r="1" spans="1:23" s="9" customFormat="1" ht="14.25" customHeight="1" x14ac:dyDescent="0.2">
      <c r="A1" s="8"/>
    </row>
    <row r="2" spans="1:23" s="8" customFormat="1" ht="10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8" customFormat="1" ht="15.75" customHeight="1" x14ac:dyDescent="0.2">
      <c r="T3" s="11"/>
      <c r="V3" s="11"/>
    </row>
    <row r="4" spans="1:23" s="8" customFormat="1" ht="20.25" customHeight="1" x14ac:dyDescent="0.2">
      <c r="F4" s="12"/>
      <c r="I4"/>
      <c r="S4" s="103" t="s">
        <v>45</v>
      </c>
      <c r="T4" s="103"/>
      <c r="U4" s="101"/>
      <c r="V4" s="101"/>
      <c r="W4" s="101"/>
    </row>
    <row r="5" spans="1:23" s="8" customFormat="1" ht="20.25" customHeight="1" x14ac:dyDescent="0.2">
      <c r="F5" s="12"/>
      <c r="I5"/>
      <c r="S5" s="103" t="s">
        <v>46</v>
      </c>
      <c r="T5" s="103"/>
      <c r="U5" s="101"/>
      <c r="V5" s="101"/>
      <c r="W5" s="101"/>
    </row>
    <row r="6" spans="1:23" s="8" customFormat="1" ht="20.25" customHeight="1" x14ac:dyDescent="0.2">
      <c r="C6" s="13"/>
      <c r="F6" s="14"/>
      <c r="I6"/>
      <c r="S6" s="103" t="s">
        <v>47</v>
      </c>
      <c r="T6" s="103"/>
      <c r="U6" s="101"/>
      <c r="V6" s="101"/>
      <c r="W6" s="101"/>
    </row>
    <row r="7" spans="1:23" s="8" customFormat="1" ht="20.25" customHeight="1" x14ac:dyDescent="0.2">
      <c r="C7" s="13"/>
      <c r="F7" s="15"/>
      <c r="I7"/>
      <c r="S7" s="104" t="s">
        <v>48</v>
      </c>
      <c r="T7" s="104"/>
      <c r="U7" s="102">
        <f ca="1">NOW()</f>
        <v>43270.601759027777</v>
      </c>
      <c r="V7" s="102"/>
      <c r="W7" s="102"/>
    </row>
    <row r="8" spans="1:23" s="8" customFormat="1" ht="45" customHeight="1" x14ac:dyDescent="0.5">
      <c r="A8" s="100" t="s">
        <v>63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18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23" ht="18.75" thickBo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3" ht="20.100000000000001" customHeight="1" x14ac:dyDescent="0.2">
      <c r="A11" s="49" t="s">
        <v>0</v>
      </c>
      <c r="B11" s="50"/>
      <c r="C11" s="50"/>
      <c r="D11" s="91" t="s">
        <v>16</v>
      </c>
      <c r="E11" s="91"/>
      <c r="F11" s="91"/>
      <c r="G11" s="91"/>
      <c r="H11" s="91"/>
      <c r="I11" s="91"/>
      <c r="J11" s="91"/>
      <c r="K11" s="91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</row>
    <row r="12" spans="1:23" ht="20.100000000000001" customHeight="1" x14ac:dyDescent="0.2">
      <c r="A12" s="85" t="s">
        <v>1</v>
      </c>
      <c r="B12" s="87" t="s">
        <v>2</v>
      </c>
      <c r="C12" s="87" t="s">
        <v>3</v>
      </c>
      <c r="D12" s="83" t="s">
        <v>29</v>
      </c>
      <c r="E12" s="84"/>
      <c r="F12" s="83" t="s">
        <v>30</v>
      </c>
      <c r="G12" s="84"/>
      <c r="H12" s="83" t="s">
        <v>31</v>
      </c>
      <c r="I12" s="84"/>
      <c r="J12" s="83" t="s">
        <v>32</v>
      </c>
      <c r="K12" s="84"/>
      <c r="L12" s="83" t="s">
        <v>33</v>
      </c>
      <c r="M12" s="84"/>
      <c r="N12" s="83" t="s">
        <v>34</v>
      </c>
      <c r="O12" s="84"/>
      <c r="P12" s="83" t="s">
        <v>35</v>
      </c>
      <c r="Q12" s="84"/>
      <c r="R12" s="83" t="s">
        <v>36</v>
      </c>
      <c r="S12" s="84"/>
      <c r="T12" s="83" t="s">
        <v>37</v>
      </c>
      <c r="U12" s="84"/>
      <c r="V12" s="83" t="s">
        <v>38</v>
      </c>
      <c r="W12" s="90"/>
    </row>
    <row r="13" spans="1:23" ht="33" customHeight="1" x14ac:dyDescent="0.2">
      <c r="A13" s="86"/>
      <c r="B13" s="88"/>
      <c r="C13" s="89"/>
      <c r="D13" s="17" t="s">
        <v>4</v>
      </c>
      <c r="E13" s="18" t="s">
        <v>5</v>
      </c>
      <c r="F13" s="17" t="s">
        <v>4</v>
      </c>
      <c r="G13" s="18" t="s">
        <v>5</v>
      </c>
      <c r="H13" s="17" t="s">
        <v>4</v>
      </c>
      <c r="I13" s="19" t="s">
        <v>5</v>
      </c>
      <c r="J13" s="17" t="s">
        <v>4</v>
      </c>
      <c r="K13" s="18" t="s">
        <v>5</v>
      </c>
      <c r="L13" s="17" t="s">
        <v>4</v>
      </c>
      <c r="M13" s="18" t="s">
        <v>5</v>
      </c>
      <c r="N13" s="17" t="s">
        <v>4</v>
      </c>
      <c r="O13" s="18" t="s">
        <v>5</v>
      </c>
      <c r="P13" s="17" t="s">
        <v>4</v>
      </c>
      <c r="Q13" s="20" t="s">
        <v>5</v>
      </c>
      <c r="R13" s="17" t="s">
        <v>4</v>
      </c>
      <c r="S13" s="20" t="s">
        <v>5</v>
      </c>
      <c r="T13" s="17" t="s">
        <v>4</v>
      </c>
      <c r="U13" s="20" t="s">
        <v>5</v>
      </c>
      <c r="V13" s="17" t="s">
        <v>4</v>
      </c>
      <c r="W13" s="20" t="s">
        <v>5</v>
      </c>
    </row>
    <row r="14" spans="1:23" s="27" customFormat="1" ht="20.100000000000001" customHeight="1" x14ac:dyDescent="0.2">
      <c r="A14" s="80" t="s">
        <v>19</v>
      </c>
      <c r="B14" s="22">
        <f>IF(ISBLANK(A14),"",100)</f>
        <v>100</v>
      </c>
      <c r="C14" s="23">
        <v>5</v>
      </c>
      <c r="D14" s="23"/>
      <c r="E14" s="24">
        <f t="shared" ref="E14:E23" si="0">$C14*D14/100</f>
        <v>0</v>
      </c>
      <c r="F14" s="23"/>
      <c r="G14" s="24">
        <f t="shared" ref="G14:G23" si="1">$C14*F14/100</f>
        <v>0</v>
      </c>
      <c r="H14" s="23"/>
      <c r="I14" s="24">
        <f t="shared" ref="I14:I23" si="2">$C14*H14/100</f>
        <v>0</v>
      </c>
      <c r="J14" s="23"/>
      <c r="K14" s="24">
        <f t="shared" ref="K14:K23" si="3">$C14*J14/100</f>
        <v>0</v>
      </c>
      <c r="L14" s="23"/>
      <c r="M14" s="24">
        <f t="shared" ref="M14:M23" si="4">$C14*L14/100</f>
        <v>0</v>
      </c>
      <c r="N14" s="23"/>
      <c r="O14" s="24">
        <f t="shared" ref="O14:O23" si="5">$C14*N14/100</f>
        <v>0</v>
      </c>
      <c r="P14" s="23"/>
      <c r="Q14" s="26">
        <f t="shared" ref="Q14:Q23" si="6">$C14*P14/100</f>
        <v>0</v>
      </c>
      <c r="R14" s="23"/>
      <c r="S14" s="26">
        <f t="shared" ref="S14:S23" si="7">$C14*R14/100</f>
        <v>0</v>
      </c>
      <c r="T14" s="23"/>
      <c r="U14" s="26">
        <f t="shared" ref="U14:U23" si="8">$C14*T14/100</f>
        <v>0</v>
      </c>
      <c r="V14" s="23"/>
      <c r="W14" s="26">
        <f t="shared" ref="W14:W23" si="9">$C14*V14/100</f>
        <v>0</v>
      </c>
    </row>
    <row r="15" spans="1:23" s="27" customFormat="1" ht="20.100000000000001" customHeight="1" x14ac:dyDescent="0.2">
      <c r="A15" s="80" t="s">
        <v>20</v>
      </c>
      <c r="B15" s="22">
        <f>IF(ISBLANK(A15),"",100)</f>
        <v>100</v>
      </c>
      <c r="C15" s="23">
        <v>5</v>
      </c>
      <c r="D15" s="23"/>
      <c r="E15" s="24">
        <f t="shared" si="0"/>
        <v>0</v>
      </c>
      <c r="F15" s="23"/>
      <c r="G15" s="24">
        <f t="shared" si="1"/>
        <v>0</v>
      </c>
      <c r="H15" s="23"/>
      <c r="I15" s="24">
        <f t="shared" si="2"/>
        <v>0</v>
      </c>
      <c r="J15" s="23"/>
      <c r="K15" s="24">
        <f t="shared" si="3"/>
        <v>0</v>
      </c>
      <c r="L15" s="23"/>
      <c r="M15" s="24">
        <f t="shared" si="4"/>
        <v>0</v>
      </c>
      <c r="N15" s="23"/>
      <c r="O15" s="24">
        <f t="shared" si="5"/>
        <v>0</v>
      </c>
      <c r="P15" s="23"/>
      <c r="Q15" s="26">
        <f t="shared" si="6"/>
        <v>0</v>
      </c>
      <c r="R15" s="23"/>
      <c r="S15" s="26">
        <f t="shared" si="7"/>
        <v>0</v>
      </c>
      <c r="T15" s="23"/>
      <c r="U15" s="26">
        <f t="shared" si="8"/>
        <v>0</v>
      </c>
      <c r="V15" s="23"/>
      <c r="W15" s="26">
        <f t="shared" si="9"/>
        <v>0</v>
      </c>
    </row>
    <row r="16" spans="1:23" s="27" customFormat="1" ht="20.100000000000001" customHeight="1" x14ac:dyDescent="0.2">
      <c r="A16" s="80" t="s">
        <v>21</v>
      </c>
      <c r="B16" s="22">
        <f>IF(ISBLANK(A16),"",100)</f>
        <v>100</v>
      </c>
      <c r="C16" s="23">
        <v>5</v>
      </c>
      <c r="D16" s="23"/>
      <c r="E16" s="24">
        <f t="shared" si="0"/>
        <v>0</v>
      </c>
      <c r="F16" s="23"/>
      <c r="G16" s="24">
        <f t="shared" si="1"/>
        <v>0</v>
      </c>
      <c r="H16" s="23"/>
      <c r="I16" s="24">
        <f t="shared" si="2"/>
        <v>0</v>
      </c>
      <c r="J16" s="23"/>
      <c r="K16" s="24">
        <f t="shared" si="3"/>
        <v>0</v>
      </c>
      <c r="L16" s="23"/>
      <c r="M16" s="24">
        <f t="shared" si="4"/>
        <v>0</v>
      </c>
      <c r="N16" s="23"/>
      <c r="O16" s="24">
        <f t="shared" si="5"/>
        <v>0</v>
      </c>
      <c r="P16" s="23"/>
      <c r="Q16" s="26">
        <f t="shared" si="6"/>
        <v>0</v>
      </c>
      <c r="R16" s="23"/>
      <c r="S16" s="26">
        <f t="shared" si="7"/>
        <v>0</v>
      </c>
      <c r="T16" s="23"/>
      <c r="U16" s="26">
        <f t="shared" si="8"/>
        <v>0</v>
      </c>
      <c r="V16" s="23"/>
      <c r="W16" s="26">
        <f t="shared" si="9"/>
        <v>0</v>
      </c>
    </row>
    <row r="17" spans="1:23" s="27" customFormat="1" ht="20.100000000000001" customHeight="1" x14ac:dyDescent="0.2">
      <c r="A17" s="80" t="s">
        <v>22</v>
      </c>
      <c r="B17" s="22">
        <f t="shared" ref="B17:B23" si="10">IF(ISBLANK(A17),"",100)</f>
        <v>100</v>
      </c>
      <c r="C17" s="23">
        <v>5</v>
      </c>
      <c r="D17" s="23"/>
      <c r="E17" s="24">
        <f t="shared" si="0"/>
        <v>0</v>
      </c>
      <c r="F17" s="23"/>
      <c r="G17" s="24">
        <f t="shared" si="1"/>
        <v>0</v>
      </c>
      <c r="H17" s="23"/>
      <c r="I17" s="24">
        <f t="shared" si="2"/>
        <v>0</v>
      </c>
      <c r="J17" s="23"/>
      <c r="K17" s="24">
        <f t="shared" si="3"/>
        <v>0</v>
      </c>
      <c r="L17" s="23"/>
      <c r="M17" s="24">
        <f t="shared" si="4"/>
        <v>0</v>
      </c>
      <c r="N17" s="23"/>
      <c r="O17" s="24">
        <f t="shared" si="5"/>
        <v>0</v>
      </c>
      <c r="P17" s="23"/>
      <c r="Q17" s="26">
        <f t="shared" si="6"/>
        <v>0</v>
      </c>
      <c r="R17" s="23"/>
      <c r="S17" s="26">
        <f t="shared" si="7"/>
        <v>0</v>
      </c>
      <c r="T17" s="23"/>
      <c r="U17" s="26">
        <f t="shared" si="8"/>
        <v>0</v>
      </c>
      <c r="V17" s="23"/>
      <c r="W17" s="26">
        <f t="shared" si="9"/>
        <v>0</v>
      </c>
    </row>
    <row r="18" spans="1:23" s="27" customFormat="1" ht="20.100000000000001" customHeight="1" x14ac:dyDescent="0.2">
      <c r="A18" s="80" t="s">
        <v>23</v>
      </c>
      <c r="B18" s="22">
        <f t="shared" si="10"/>
        <v>100</v>
      </c>
      <c r="C18" s="23">
        <v>5</v>
      </c>
      <c r="D18" s="23"/>
      <c r="E18" s="24">
        <f t="shared" si="0"/>
        <v>0</v>
      </c>
      <c r="F18" s="23"/>
      <c r="G18" s="24">
        <f t="shared" si="1"/>
        <v>0</v>
      </c>
      <c r="H18" s="23"/>
      <c r="I18" s="24">
        <f t="shared" si="2"/>
        <v>0</v>
      </c>
      <c r="J18" s="23"/>
      <c r="K18" s="24">
        <f t="shared" si="3"/>
        <v>0</v>
      </c>
      <c r="L18" s="23"/>
      <c r="M18" s="24">
        <f t="shared" si="4"/>
        <v>0</v>
      </c>
      <c r="N18" s="23"/>
      <c r="O18" s="24">
        <f t="shared" si="5"/>
        <v>0</v>
      </c>
      <c r="P18" s="23"/>
      <c r="Q18" s="26">
        <f t="shared" si="6"/>
        <v>0</v>
      </c>
      <c r="R18" s="23"/>
      <c r="S18" s="26">
        <f t="shared" si="7"/>
        <v>0</v>
      </c>
      <c r="T18" s="23"/>
      <c r="U18" s="26">
        <f t="shared" si="8"/>
        <v>0</v>
      </c>
      <c r="V18" s="23"/>
      <c r="W18" s="26">
        <f t="shared" si="9"/>
        <v>0</v>
      </c>
    </row>
    <row r="19" spans="1:23" s="27" customFormat="1" ht="20.100000000000001" customHeight="1" x14ac:dyDescent="0.2">
      <c r="A19" s="80" t="s">
        <v>24</v>
      </c>
      <c r="B19" s="22">
        <f t="shared" si="10"/>
        <v>100</v>
      </c>
      <c r="C19" s="23">
        <v>5</v>
      </c>
      <c r="D19" s="23"/>
      <c r="E19" s="24">
        <f t="shared" si="0"/>
        <v>0</v>
      </c>
      <c r="F19" s="23"/>
      <c r="G19" s="24">
        <f t="shared" si="1"/>
        <v>0</v>
      </c>
      <c r="H19" s="23"/>
      <c r="I19" s="24">
        <f t="shared" si="2"/>
        <v>0</v>
      </c>
      <c r="J19" s="23"/>
      <c r="K19" s="24">
        <f t="shared" si="3"/>
        <v>0</v>
      </c>
      <c r="L19" s="23"/>
      <c r="M19" s="24">
        <f t="shared" si="4"/>
        <v>0</v>
      </c>
      <c r="N19" s="23"/>
      <c r="O19" s="24">
        <f t="shared" si="5"/>
        <v>0</v>
      </c>
      <c r="P19" s="23"/>
      <c r="Q19" s="26">
        <f t="shared" si="6"/>
        <v>0</v>
      </c>
      <c r="R19" s="23"/>
      <c r="S19" s="26">
        <f t="shared" si="7"/>
        <v>0</v>
      </c>
      <c r="T19" s="23"/>
      <c r="U19" s="26">
        <f t="shared" si="8"/>
        <v>0</v>
      </c>
      <c r="V19" s="23"/>
      <c r="W19" s="26">
        <f t="shared" si="9"/>
        <v>0</v>
      </c>
    </row>
    <row r="20" spans="1:23" s="27" customFormat="1" ht="20.100000000000001" customHeight="1" x14ac:dyDescent="0.2">
      <c r="A20" s="80" t="s">
        <v>25</v>
      </c>
      <c r="B20" s="22">
        <f t="shared" si="10"/>
        <v>100</v>
      </c>
      <c r="C20" s="23">
        <v>5</v>
      </c>
      <c r="D20" s="23"/>
      <c r="E20" s="24">
        <f t="shared" si="0"/>
        <v>0</v>
      </c>
      <c r="F20" s="23"/>
      <c r="G20" s="24">
        <f t="shared" si="1"/>
        <v>0</v>
      </c>
      <c r="H20" s="23"/>
      <c r="I20" s="24">
        <f t="shared" si="2"/>
        <v>0</v>
      </c>
      <c r="J20" s="23"/>
      <c r="K20" s="24">
        <f t="shared" si="3"/>
        <v>0</v>
      </c>
      <c r="L20" s="23"/>
      <c r="M20" s="24">
        <f t="shared" si="4"/>
        <v>0</v>
      </c>
      <c r="N20" s="23"/>
      <c r="O20" s="24">
        <f t="shared" si="5"/>
        <v>0</v>
      </c>
      <c r="P20" s="23"/>
      <c r="Q20" s="26">
        <f t="shared" si="6"/>
        <v>0</v>
      </c>
      <c r="R20" s="23"/>
      <c r="S20" s="26">
        <f t="shared" si="7"/>
        <v>0</v>
      </c>
      <c r="T20" s="23"/>
      <c r="U20" s="26">
        <f t="shared" si="8"/>
        <v>0</v>
      </c>
      <c r="V20" s="23"/>
      <c r="W20" s="26">
        <f t="shared" si="9"/>
        <v>0</v>
      </c>
    </row>
    <row r="21" spans="1:23" s="27" customFormat="1" ht="20.100000000000001" customHeight="1" x14ac:dyDescent="0.2">
      <c r="A21" s="80" t="s">
        <v>26</v>
      </c>
      <c r="B21" s="22">
        <f t="shared" si="10"/>
        <v>100</v>
      </c>
      <c r="C21" s="23">
        <v>5</v>
      </c>
      <c r="D21" s="23"/>
      <c r="E21" s="24">
        <f t="shared" si="0"/>
        <v>0</v>
      </c>
      <c r="F21" s="23"/>
      <c r="G21" s="24">
        <f t="shared" si="1"/>
        <v>0</v>
      </c>
      <c r="H21" s="23"/>
      <c r="I21" s="24">
        <f t="shared" si="2"/>
        <v>0</v>
      </c>
      <c r="J21" s="23"/>
      <c r="K21" s="24">
        <f t="shared" si="3"/>
        <v>0</v>
      </c>
      <c r="L21" s="23"/>
      <c r="M21" s="24">
        <f t="shared" si="4"/>
        <v>0</v>
      </c>
      <c r="N21" s="23"/>
      <c r="O21" s="24">
        <f t="shared" si="5"/>
        <v>0</v>
      </c>
      <c r="P21" s="23"/>
      <c r="Q21" s="26">
        <f t="shared" si="6"/>
        <v>0</v>
      </c>
      <c r="R21" s="23"/>
      <c r="S21" s="26">
        <f t="shared" si="7"/>
        <v>0</v>
      </c>
      <c r="T21" s="23"/>
      <c r="U21" s="26">
        <f t="shared" si="8"/>
        <v>0</v>
      </c>
      <c r="V21" s="23"/>
      <c r="W21" s="26">
        <f t="shared" si="9"/>
        <v>0</v>
      </c>
    </row>
    <row r="22" spans="1:23" s="27" customFormat="1" ht="20.100000000000001" customHeight="1" x14ac:dyDescent="0.2">
      <c r="A22" s="80" t="s">
        <v>27</v>
      </c>
      <c r="B22" s="22">
        <f t="shared" si="10"/>
        <v>100</v>
      </c>
      <c r="C22" s="23">
        <v>5</v>
      </c>
      <c r="D22" s="23"/>
      <c r="E22" s="24">
        <f t="shared" si="0"/>
        <v>0</v>
      </c>
      <c r="F22" s="23"/>
      <c r="G22" s="24">
        <f t="shared" si="1"/>
        <v>0</v>
      </c>
      <c r="H22" s="23"/>
      <c r="I22" s="24">
        <f t="shared" si="2"/>
        <v>0</v>
      </c>
      <c r="J22" s="25"/>
      <c r="K22" s="24">
        <f t="shared" si="3"/>
        <v>0</v>
      </c>
      <c r="L22" s="23"/>
      <c r="M22" s="24">
        <f t="shared" si="4"/>
        <v>0</v>
      </c>
      <c r="N22" s="23"/>
      <c r="O22" s="24">
        <f t="shared" si="5"/>
        <v>0</v>
      </c>
      <c r="P22" s="23"/>
      <c r="Q22" s="26">
        <f t="shared" si="6"/>
        <v>0</v>
      </c>
      <c r="R22" s="23"/>
      <c r="S22" s="26">
        <f t="shared" si="7"/>
        <v>0</v>
      </c>
      <c r="T22" s="23"/>
      <c r="U22" s="26">
        <f t="shared" si="8"/>
        <v>0</v>
      </c>
      <c r="V22" s="23"/>
      <c r="W22" s="26">
        <f t="shared" si="9"/>
        <v>0</v>
      </c>
    </row>
    <row r="23" spans="1:23" s="27" customFormat="1" ht="20.100000000000001" customHeight="1" x14ac:dyDescent="0.2">
      <c r="A23" s="80" t="s">
        <v>28</v>
      </c>
      <c r="B23" s="22">
        <f t="shared" si="10"/>
        <v>100</v>
      </c>
      <c r="C23" s="23">
        <v>5</v>
      </c>
      <c r="D23" s="23"/>
      <c r="E23" s="24">
        <f t="shared" si="0"/>
        <v>0</v>
      </c>
      <c r="F23" s="23"/>
      <c r="G23" s="24">
        <f t="shared" si="1"/>
        <v>0</v>
      </c>
      <c r="H23" s="23"/>
      <c r="I23" s="24">
        <f t="shared" si="2"/>
        <v>0</v>
      </c>
      <c r="J23" s="25"/>
      <c r="K23" s="24">
        <f t="shared" si="3"/>
        <v>0</v>
      </c>
      <c r="L23" s="23"/>
      <c r="M23" s="24">
        <f t="shared" si="4"/>
        <v>0</v>
      </c>
      <c r="N23" s="23"/>
      <c r="O23" s="24">
        <f t="shared" si="5"/>
        <v>0</v>
      </c>
      <c r="P23" s="23"/>
      <c r="Q23" s="26">
        <f t="shared" si="6"/>
        <v>0</v>
      </c>
      <c r="R23" s="23"/>
      <c r="S23" s="26">
        <f t="shared" si="7"/>
        <v>0</v>
      </c>
      <c r="T23" s="23"/>
      <c r="U23" s="26">
        <f t="shared" si="8"/>
        <v>0</v>
      </c>
      <c r="V23" s="23"/>
      <c r="W23" s="26">
        <f t="shared" si="9"/>
        <v>0</v>
      </c>
    </row>
    <row r="24" spans="1:23" s="27" customFormat="1" ht="20.100000000000001" customHeight="1" x14ac:dyDescent="0.2">
      <c r="A24" s="51" t="s">
        <v>6</v>
      </c>
      <c r="B24" s="28"/>
      <c r="C24" s="29">
        <f>SUM(C14:C23)</f>
        <v>50</v>
      </c>
      <c r="D24" s="30"/>
      <c r="E24" s="31"/>
      <c r="F24" s="31"/>
      <c r="G24" s="31"/>
      <c r="H24" s="31"/>
      <c r="I24" s="31"/>
      <c r="J24" s="30"/>
      <c r="K24" s="32"/>
      <c r="L24" s="30"/>
      <c r="M24" s="32"/>
      <c r="N24" s="30"/>
      <c r="O24" s="32"/>
      <c r="P24" s="30"/>
      <c r="Q24" s="32"/>
      <c r="R24" s="30"/>
      <c r="S24" s="32"/>
      <c r="T24" s="31"/>
      <c r="U24" s="31"/>
      <c r="V24" s="30"/>
      <c r="W24" s="52"/>
    </row>
    <row r="25" spans="1:23" s="27" customFormat="1" ht="20.100000000000001" customHeight="1" x14ac:dyDescent="0.2">
      <c r="A25" s="51" t="s">
        <v>7</v>
      </c>
      <c r="B25" s="28"/>
      <c r="C25" s="33"/>
      <c r="D25" s="30"/>
      <c r="E25" s="24">
        <f>SUM(E14:E23)</f>
        <v>0</v>
      </c>
      <c r="F25" s="30"/>
      <c r="G25" s="24">
        <f>SUM(G14:G23)</f>
        <v>0</v>
      </c>
      <c r="H25" s="34"/>
      <c r="I25" s="24">
        <f>SUM(I14:I23)</f>
        <v>0</v>
      </c>
      <c r="J25" s="35"/>
      <c r="K25" s="24">
        <f>SUM(K14:K23)</f>
        <v>0</v>
      </c>
      <c r="L25" s="35"/>
      <c r="M25" s="24">
        <f>SUM(M14:M23)</f>
        <v>0</v>
      </c>
      <c r="N25" s="35"/>
      <c r="O25" s="24">
        <f>SUM(O14:O23)</f>
        <v>0</v>
      </c>
      <c r="P25" s="35"/>
      <c r="Q25" s="24">
        <f>SUM(Q14:Q23)</f>
        <v>0</v>
      </c>
      <c r="R25" s="35"/>
      <c r="S25" s="24">
        <f>SUM(S14:S23)</f>
        <v>0</v>
      </c>
      <c r="T25" s="35"/>
      <c r="U25" s="24">
        <f>SUM(U14:U23)</f>
        <v>0</v>
      </c>
      <c r="V25" s="35"/>
      <c r="W25" s="26">
        <f>SUM(W14:W23)</f>
        <v>0</v>
      </c>
    </row>
    <row r="26" spans="1:23" s="27" customFormat="1" ht="20.100000000000001" customHeight="1" thickBot="1" x14ac:dyDescent="0.25">
      <c r="A26" s="53" t="s">
        <v>8</v>
      </c>
      <c r="B26" s="54"/>
      <c r="C26" s="55"/>
      <c r="D26" s="56"/>
      <c r="E26" s="74" t="str">
        <f>IF(E25=0,"",E25*$C24/MAX($E25:$W25))</f>
        <v/>
      </c>
      <c r="F26" s="56"/>
      <c r="G26" s="74" t="str">
        <f>IF(G25=0,"",G25*$C24/MAX($E25:$W25))</f>
        <v/>
      </c>
      <c r="H26" s="57"/>
      <c r="I26" s="74" t="str">
        <f>IF(I25=0,"",I25*$C24/MAX($E25:$W25))</f>
        <v/>
      </c>
      <c r="J26" s="57"/>
      <c r="K26" s="74" t="str">
        <f>IF(K25=0,"",K25*$C24/MAX($E25:$W25))</f>
        <v/>
      </c>
      <c r="L26" s="57"/>
      <c r="M26" s="74" t="str">
        <f>IF(M25=0,"",M25*$C24/MAX($E25:$W25))</f>
        <v/>
      </c>
      <c r="N26" s="57"/>
      <c r="O26" s="74" t="str">
        <f>IF(O25=0,"",O25*$C24/MAX($E25:$W25))</f>
        <v/>
      </c>
      <c r="P26" s="57"/>
      <c r="Q26" s="74" t="str">
        <f>IF(Q25=0,"",Q25*$C24/MAX($E25:$W25))</f>
        <v/>
      </c>
      <c r="R26" s="57"/>
      <c r="S26" s="74" t="str">
        <f>IF(S25=0,"",S25*$C24/MAX($E25:$W25))</f>
        <v/>
      </c>
      <c r="T26" s="57"/>
      <c r="U26" s="74" t="str">
        <f>IF(U25=0,"",U25*$C24/MAX($E25:$W25))</f>
        <v/>
      </c>
      <c r="V26" s="57"/>
      <c r="W26" s="77" t="str">
        <f>IF(W25=0,"",W25*$C24/MAX($E25:$W25))</f>
        <v/>
      </c>
    </row>
    <row r="27" spans="1:23" ht="20.100000000000001" customHeight="1" thickBot="1" x14ac:dyDescent="0.25"/>
    <row r="28" spans="1:23" s="27" customFormat="1" ht="20.100000000000001" customHeight="1" x14ac:dyDescent="0.2">
      <c r="A28" s="94" t="s">
        <v>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</row>
    <row r="29" spans="1:23" s="27" customFormat="1" ht="20.100000000000001" customHeight="1" x14ac:dyDescent="0.2">
      <c r="A29" s="58" t="s">
        <v>64</v>
      </c>
      <c r="B29" s="33"/>
      <c r="C29" s="33"/>
      <c r="D29" s="36"/>
      <c r="E29" s="37">
        <f>SUM(E30:E34)</f>
        <v>0</v>
      </c>
      <c r="F29" s="36"/>
      <c r="G29" s="37">
        <f>SUM(G30:G34)</f>
        <v>0</v>
      </c>
      <c r="H29" s="36"/>
      <c r="I29" s="37">
        <f>SUM(I30:I34)</f>
        <v>0</v>
      </c>
      <c r="J29" s="36"/>
      <c r="K29" s="37">
        <f>SUM(K30:K34)</f>
        <v>0</v>
      </c>
      <c r="L29" s="36"/>
      <c r="M29" s="37">
        <f>SUM(M30:M34)</f>
        <v>0</v>
      </c>
      <c r="N29" s="36"/>
      <c r="O29" s="37">
        <f>SUM(O30:O34)</f>
        <v>0</v>
      </c>
      <c r="P29" s="36"/>
      <c r="Q29" s="37">
        <f>SUM(Q30:Q34)</f>
        <v>0</v>
      </c>
      <c r="R29" s="36"/>
      <c r="S29" s="37">
        <f>SUM(S30:S34)</f>
        <v>0</v>
      </c>
      <c r="T29" s="36"/>
      <c r="U29" s="37">
        <f>SUM(U30:U34)</f>
        <v>0</v>
      </c>
      <c r="V29" s="36"/>
      <c r="W29" s="59"/>
    </row>
    <row r="30" spans="1:23" s="27" customFormat="1" ht="20.100000000000001" customHeight="1" x14ac:dyDescent="0.2">
      <c r="A30" s="60" t="s">
        <v>39</v>
      </c>
      <c r="B30" s="33"/>
      <c r="C30" s="33"/>
      <c r="D30" s="36"/>
      <c r="E30" s="38"/>
      <c r="F30" s="36"/>
      <c r="G30" s="38"/>
      <c r="H30" s="36"/>
      <c r="I30" s="38"/>
      <c r="J30" s="36"/>
      <c r="K30" s="38"/>
      <c r="L30" s="36"/>
      <c r="M30" s="38"/>
      <c r="N30" s="36"/>
      <c r="O30" s="38"/>
      <c r="P30" s="36"/>
      <c r="Q30" s="38"/>
      <c r="R30" s="36"/>
      <c r="S30" s="38"/>
      <c r="T30" s="36"/>
      <c r="U30" s="38"/>
      <c r="V30" s="36"/>
      <c r="W30" s="61"/>
    </row>
    <row r="31" spans="1:23" s="27" customFormat="1" ht="20.100000000000001" customHeight="1" x14ac:dyDescent="0.2">
      <c r="A31" s="60" t="s">
        <v>40</v>
      </c>
      <c r="B31" s="33"/>
      <c r="C31" s="33"/>
      <c r="D31" s="36"/>
      <c r="E31" s="38"/>
      <c r="F31" s="36"/>
      <c r="G31" s="38"/>
      <c r="H31" s="36"/>
      <c r="I31" s="38"/>
      <c r="J31" s="36"/>
      <c r="K31" s="38"/>
      <c r="L31" s="36"/>
      <c r="M31" s="38"/>
      <c r="N31" s="36"/>
      <c r="O31" s="38"/>
      <c r="P31" s="36"/>
      <c r="Q31" s="38"/>
      <c r="R31" s="36"/>
      <c r="S31" s="38"/>
      <c r="T31" s="36"/>
      <c r="U31" s="38"/>
      <c r="V31" s="36"/>
      <c r="W31" s="61"/>
    </row>
    <row r="32" spans="1:23" s="27" customFormat="1" ht="20.100000000000001" customHeight="1" x14ac:dyDescent="0.2">
      <c r="A32" s="60" t="s">
        <v>41</v>
      </c>
      <c r="B32" s="33"/>
      <c r="C32" s="33"/>
      <c r="D32" s="36"/>
      <c r="E32" s="38"/>
      <c r="F32" s="36"/>
      <c r="G32" s="38"/>
      <c r="H32" s="36"/>
      <c r="I32" s="38"/>
      <c r="J32" s="36"/>
      <c r="K32" s="38"/>
      <c r="L32" s="36"/>
      <c r="M32" s="38"/>
      <c r="N32" s="36"/>
      <c r="O32" s="38"/>
      <c r="P32" s="36"/>
      <c r="Q32" s="38"/>
      <c r="R32" s="36"/>
      <c r="S32" s="38"/>
      <c r="T32" s="36"/>
      <c r="U32" s="38"/>
      <c r="V32" s="36"/>
      <c r="W32" s="61"/>
    </row>
    <row r="33" spans="1:23" s="27" customFormat="1" ht="20.100000000000001" customHeight="1" x14ac:dyDescent="0.2">
      <c r="A33" s="60" t="s">
        <v>42</v>
      </c>
      <c r="B33" s="33"/>
      <c r="C33" s="33"/>
      <c r="D33" s="36"/>
      <c r="E33" s="38"/>
      <c r="F33" s="36"/>
      <c r="G33" s="38"/>
      <c r="H33" s="36"/>
      <c r="I33" s="38"/>
      <c r="J33" s="36"/>
      <c r="K33" s="38"/>
      <c r="L33" s="36"/>
      <c r="M33" s="38"/>
      <c r="N33" s="36"/>
      <c r="O33" s="38"/>
      <c r="P33" s="36"/>
      <c r="Q33" s="38"/>
      <c r="R33" s="36"/>
      <c r="S33" s="38"/>
      <c r="T33" s="36"/>
      <c r="U33" s="38"/>
      <c r="V33" s="36"/>
      <c r="W33" s="61"/>
    </row>
    <row r="34" spans="1:23" s="27" customFormat="1" ht="20.100000000000001" customHeight="1" x14ac:dyDescent="0.2">
      <c r="A34" s="60" t="s">
        <v>43</v>
      </c>
      <c r="B34" s="33"/>
      <c r="C34" s="33"/>
      <c r="D34" s="36"/>
      <c r="E34" s="38"/>
      <c r="F34" s="36"/>
      <c r="G34" s="38"/>
      <c r="H34" s="36"/>
      <c r="I34" s="38"/>
      <c r="J34" s="36"/>
      <c r="K34" s="38"/>
      <c r="L34" s="36"/>
      <c r="M34" s="38"/>
      <c r="N34" s="36"/>
      <c r="O34" s="38"/>
      <c r="P34" s="36"/>
      <c r="Q34" s="38"/>
      <c r="R34" s="36"/>
      <c r="S34" s="38"/>
      <c r="T34" s="36"/>
      <c r="U34" s="38"/>
      <c r="V34" s="36"/>
      <c r="W34" s="61"/>
    </row>
    <row r="35" spans="1:23" s="27" customFormat="1" ht="20.100000000000001" customHeight="1" x14ac:dyDescent="0.2">
      <c r="A35" s="62" t="s">
        <v>10</v>
      </c>
      <c r="B35" s="33"/>
      <c r="C35" s="33"/>
      <c r="D35" s="30"/>
      <c r="E35" s="38"/>
      <c r="F35" s="30"/>
      <c r="G35" s="38"/>
      <c r="H35" s="30"/>
      <c r="I35" s="38"/>
      <c r="J35" s="30"/>
      <c r="K35" s="38"/>
      <c r="L35" s="30"/>
      <c r="M35" s="38"/>
      <c r="N35" s="30"/>
      <c r="O35" s="38"/>
      <c r="P35" s="30"/>
      <c r="Q35" s="38"/>
      <c r="R35" s="30"/>
      <c r="S35" s="38"/>
      <c r="T35" s="30"/>
      <c r="U35" s="38"/>
      <c r="V35" s="30"/>
      <c r="W35" s="61"/>
    </row>
    <row r="36" spans="1:23" s="27" customFormat="1" ht="20.100000000000001" customHeight="1" x14ac:dyDescent="0.2">
      <c r="A36" s="62" t="s">
        <v>61</v>
      </c>
      <c r="B36" s="33"/>
      <c r="C36" s="33"/>
      <c r="D36" s="30"/>
      <c r="E36" s="39">
        <f>E35</f>
        <v>0</v>
      </c>
      <c r="F36" s="30"/>
      <c r="G36" s="39">
        <f>G35</f>
        <v>0</v>
      </c>
      <c r="H36" s="40"/>
      <c r="I36" s="39">
        <f>I35</f>
        <v>0</v>
      </c>
      <c r="J36" s="40"/>
      <c r="K36" s="39">
        <f>K35</f>
        <v>0</v>
      </c>
      <c r="L36" s="40"/>
      <c r="M36" s="39">
        <f>M35</f>
        <v>0</v>
      </c>
      <c r="N36" s="40"/>
      <c r="O36" s="39">
        <f>O35</f>
        <v>0</v>
      </c>
      <c r="P36" s="40"/>
      <c r="Q36" s="39">
        <f>Q35</f>
        <v>0</v>
      </c>
      <c r="R36" s="40"/>
      <c r="S36" s="39">
        <f>S35</f>
        <v>0</v>
      </c>
      <c r="T36" s="40"/>
      <c r="U36" s="39">
        <f>U35</f>
        <v>0</v>
      </c>
      <c r="V36" s="40"/>
      <c r="W36" s="63">
        <f>W35</f>
        <v>0</v>
      </c>
    </row>
    <row r="37" spans="1:23" s="27" customFormat="1" ht="20.100000000000001" customHeight="1" x14ac:dyDescent="0.2">
      <c r="A37" s="62" t="s">
        <v>44</v>
      </c>
      <c r="B37" s="33"/>
      <c r="C37" s="41">
        <f>COUNT(E35,G35,I35,K35,M35,O35,Q35,S35,U35,W35)</f>
        <v>0</v>
      </c>
      <c r="D37" s="3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4"/>
    </row>
    <row r="38" spans="1:23" s="27" customFormat="1" ht="20.100000000000001" customHeight="1" x14ac:dyDescent="0.2">
      <c r="A38" s="62" t="s">
        <v>62</v>
      </c>
      <c r="B38" s="33"/>
      <c r="C38" s="43" t="str">
        <f>IF(SUM(E36:W36)&gt;0,SUM(E36:W36)/C37,"")</f>
        <v/>
      </c>
      <c r="D38" s="30"/>
      <c r="E38" s="42"/>
      <c r="F38" s="42"/>
      <c r="G38" s="42"/>
      <c r="H38" s="40"/>
      <c r="I38" s="42"/>
      <c r="J38" s="40"/>
      <c r="K38" s="42"/>
      <c r="L38" s="40"/>
      <c r="M38" s="42"/>
      <c r="N38" s="40"/>
      <c r="O38" s="42"/>
      <c r="P38" s="40"/>
      <c r="Q38" s="42"/>
      <c r="R38" s="40"/>
      <c r="S38" s="42"/>
      <c r="T38" s="42"/>
      <c r="U38" s="42"/>
      <c r="V38" s="40"/>
      <c r="W38" s="64"/>
    </row>
    <row r="39" spans="1:23" s="27" customFormat="1" ht="20.100000000000001" customHeight="1" x14ac:dyDescent="0.2">
      <c r="A39" s="62" t="s">
        <v>11</v>
      </c>
      <c r="B39" s="33"/>
      <c r="C39" s="33"/>
      <c r="D39" s="30"/>
      <c r="E39" s="44" t="str">
        <f>IF(E35=0,"",200-((100/1)*(E36/$C38)))</f>
        <v/>
      </c>
      <c r="F39" s="30"/>
      <c r="G39" s="44" t="str">
        <f>IF(G35=0,"",200-((100/1)*(G36/$C38)))</f>
        <v/>
      </c>
      <c r="H39" s="30"/>
      <c r="I39" s="44" t="str">
        <f>IF(I35=0,"",200-((100/1)*(I36/$C38)))</f>
        <v/>
      </c>
      <c r="J39" s="30"/>
      <c r="K39" s="44" t="str">
        <f>IF(K35=0,"",200-((100/1)*(K36/$C38)))</f>
        <v/>
      </c>
      <c r="L39" s="30"/>
      <c r="M39" s="44" t="str">
        <f>IF(M35=0,"",200-((100/1)*(M36/$C38)))</f>
        <v/>
      </c>
      <c r="N39" s="30"/>
      <c r="O39" s="44" t="str">
        <f>IF(O35=0,"",200-((100/1)*(O36/$C38)))</f>
        <v/>
      </c>
      <c r="P39" s="30"/>
      <c r="Q39" s="44" t="str">
        <f>IF(Q35=0,"",200-((100/1)*(Q36/$C38)))</f>
        <v/>
      </c>
      <c r="R39" s="30"/>
      <c r="S39" s="44" t="str">
        <f>IF(S35=0,"",200-((100/1)*(S36/$C38)))</f>
        <v/>
      </c>
      <c r="T39" s="30"/>
      <c r="U39" s="44" t="str">
        <f>IF(U35=0,"",200-((100/1)*(U36/$C38)))</f>
        <v/>
      </c>
      <c r="V39" s="30"/>
      <c r="W39" s="65" t="str">
        <f>IF(W35=0,"",200-((100/1)*(W36/$C38)))</f>
        <v/>
      </c>
    </row>
    <row r="40" spans="1:23" s="27" customFormat="1" ht="20.100000000000001" customHeight="1" x14ac:dyDescent="0.2">
      <c r="A40" s="62" t="s">
        <v>12</v>
      </c>
      <c r="B40" s="33"/>
      <c r="C40" s="33"/>
      <c r="D40" s="45"/>
      <c r="E40" s="46" t="str">
        <f>IF(E35=0,"",100*E39/(MAX($E$39:$W$39)))</f>
        <v/>
      </c>
      <c r="F40" s="45"/>
      <c r="G40" s="46" t="str">
        <f>IF(G35=0,"",100*G39/(MAX($E$39:$W$39)))</f>
        <v/>
      </c>
      <c r="H40" s="45"/>
      <c r="I40" s="46" t="str">
        <f>IF(I35=0,"",100*I39/(MAX($E$39:$W$39)))</f>
        <v/>
      </c>
      <c r="J40" s="45"/>
      <c r="K40" s="46" t="str">
        <f>IF(K35=0,"",100*K39/(MAX($E$39:$W$39)))</f>
        <v/>
      </c>
      <c r="L40" s="45"/>
      <c r="M40" s="46" t="str">
        <f>IF(M35=0,"",100*M39/(MAX($E$39:$W$39)))</f>
        <v/>
      </c>
      <c r="N40" s="45"/>
      <c r="O40" s="46" t="str">
        <f>IF(O35=0,"",100*O39/(MAX($E$39:$W$39)))</f>
        <v/>
      </c>
      <c r="P40" s="45"/>
      <c r="Q40" s="46" t="str">
        <f>IF(Q35=0,"",100*Q39/(MAX($E$39:$W$39)))</f>
        <v/>
      </c>
      <c r="R40" s="45"/>
      <c r="S40" s="46" t="str">
        <f>IF(S35=0,"",100*S39/(MAX($E$39:$W$39)))</f>
        <v/>
      </c>
      <c r="T40" s="45"/>
      <c r="U40" s="46" t="str">
        <f>IF(U35=0,"",100*U39/(MAX($E$39:$W$39)))</f>
        <v/>
      </c>
      <c r="V40" s="45"/>
      <c r="W40" s="66" t="str">
        <f>IF(W35=0,"",100*W39/(MAX($E$39:$W$39)))</f>
        <v/>
      </c>
    </row>
    <row r="41" spans="1:23" s="27" customFormat="1" ht="20.100000000000001" customHeight="1" x14ac:dyDescent="0.2">
      <c r="A41" s="62" t="s">
        <v>13</v>
      </c>
      <c r="B41" s="33"/>
      <c r="C41" s="78">
        <f>100-C24</f>
        <v>50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67"/>
    </row>
    <row r="42" spans="1:23" s="27" customFormat="1" ht="20.100000000000001" customHeight="1" thickBot="1" x14ac:dyDescent="0.25">
      <c r="A42" s="68" t="s">
        <v>14</v>
      </c>
      <c r="B42" s="55"/>
      <c r="C42" s="55"/>
      <c r="D42" s="55"/>
      <c r="E42" s="75" t="str">
        <f>IF(E35=0,"",E40*$C$41/100)</f>
        <v/>
      </c>
      <c r="F42" s="55"/>
      <c r="G42" s="75" t="str">
        <f>IF(G35=0,"",G40*$C$41/100)</f>
        <v/>
      </c>
      <c r="H42" s="55"/>
      <c r="I42" s="75" t="str">
        <f>IF(I35=0,"",I40*$C$41/100)</f>
        <v/>
      </c>
      <c r="J42" s="55"/>
      <c r="K42" s="75" t="str">
        <f>IF(K35=0,"",K40*$C$41/100)</f>
        <v/>
      </c>
      <c r="L42" s="55"/>
      <c r="M42" s="75" t="str">
        <f>IF(M35=0,"",M40*$C$41/100)</f>
        <v/>
      </c>
      <c r="N42" s="55"/>
      <c r="O42" s="75" t="str">
        <f>IF(O35=0,"",O40*$C$41/100)</f>
        <v/>
      </c>
      <c r="P42" s="55"/>
      <c r="Q42" s="75" t="str">
        <f>IF(Q35=0,"",Q40*$C$41/100)</f>
        <v/>
      </c>
      <c r="R42" s="55"/>
      <c r="S42" s="75" t="str">
        <f>IF(S35=0,"",S40*$C$41/100)</f>
        <v/>
      </c>
      <c r="T42" s="55"/>
      <c r="U42" s="75" t="str">
        <f>IF(U35=0,"",U40*$C$41/100)</f>
        <v/>
      </c>
      <c r="V42" s="55"/>
      <c r="W42" s="76" t="str">
        <f>IF(W35=0,"",W40*$C$41/100)</f>
        <v/>
      </c>
    </row>
    <row r="43" spans="1:23" ht="20.100000000000001" customHeight="1" thickBot="1" x14ac:dyDescent="0.25"/>
    <row r="44" spans="1:23" s="27" customFormat="1" ht="20.100000000000001" customHeight="1" x14ac:dyDescent="0.2">
      <c r="A44" s="98" t="s">
        <v>15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</row>
    <row r="45" spans="1:23" s="27" customFormat="1" ht="20.100000000000001" customHeight="1" thickBot="1" x14ac:dyDescent="0.25">
      <c r="A45" s="81" t="s">
        <v>18</v>
      </c>
      <c r="B45" s="82"/>
      <c r="C45" s="82"/>
      <c r="D45" s="82"/>
      <c r="E45" s="47">
        <f>SUM(E26,E42)</f>
        <v>0</v>
      </c>
      <c r="F45" s="48"/>
      <c r="G45" s="47">
        <f>SUM(G26,G42)</f>
        <v>0</v>
      </c>
      <c r="H45" s="48"/>
      <c r="I45" s="47">
        <f>SUM(I26,I42)</f>
        <v>0</v>
      </c>
      <c r="J45" s="48"/>
      <c r="K45" s="47">
        <f>SUM(K26,K42)</f>
        <v>0</v>
      </c>
      <c r="L45" s="48"/>
      <c r="M45" s="47">
        <f>SUM(M26,M42)</f>
        <v>0</v>
      </c>
      <c r="N45" s="48"/>
      <c r="O45" s="47">
        <f>SUM(O26,O42)</f>
        <v>0</v>
      </c>
      <c r="P45" s="48"/>
      <c r="Q45" s="47">
        <f>SUM(Q26,Q42)</f>
        <v>0</v>
      </c>
      <c r="R45" s="48"/>
      <c r="S45" s="47">
        <f>SUM(S26,S42)</f>
        <v>0</v>
      </c>
      <c r="T45" s="48"/>
      <c r="U45" s="47">
        <f>SUM(U26,U42)</f>
        <v>0</v>
      </c>
      <c r="V45" s="48"/>
      <c r="W45" s="69">
        <f>SUM(W26,W42)</f>
        <v>0</v>
      </c>
    </row>
    <row r="46" spans="1:23" s="27" customFormat="1" ht="20.100000000000001" customHeight="1" thickBot="1" x14ac:dyDescent="0.25">
      <c r="A46" s="70" t="s">
        <v>17</v>
      </c>
      <c r="B46" s="71"/>
      <c r="C46" s="71"/>
      <c r="D46" s="71"/>
      <c r="E46" s="79">
        <f>RANK(E45,$E$45:$W$45,0)</f>
        <v>1</v>
      </c>
      <c r="F46" s="72"/>
      <c r="G46" s="79">
        <f>RANK(G45,$E$45:$W$45,0)</f>
        <v>1</v>
      </c>
      <c r="H46" s="72"/>
      <c r="I46" s="79">
        <f>RANK(I45,$E$45:$W$45,0)</f>
        <v>1</v>
      </c>
      <c r="J46" s="72"/>
      <c r="K46" s="79">
        <f>RANK(K45,$E$45:$W$45,0)</f>
        <v>1</v>
      </c>
      <c r="L46" s="72"/>
      <c r="M46" s="79">
        <f>RANK(M45,$E$45:$W$45,0)</f>
        <v>1</v>
      </c>
      <c r="N46" s="72"/>
      <c r="O46" s="79">
        <f>RANK(O45,$E$45:$W$45,0)</f>
        <v>1</v>
      </c>
      <c r="P46" s="72"/>
      <c r="Q46" s="79">
        <f>RANK(Q45,$E$45:$W$45,0)</f>
        <v>1</v>
      </c>
      <c r="R46" s="72"/>
      <c r="S46" s="79">
        <f>RANK(S45,$E$45:$W$45,0)</f>
        <v>1</v>
      </c>
      <c r="T46" s="72"/>
      <c r="U46" s="79">
        <f>RANK(U45,$E$45:$W$45,0)</f>
        <v>1</v>
      </c>
      <c r="V46" s="72"/>
      <c r="W46" s="73">
        <f>RANK(W45,$E$45:$W$45,0)</f>
        <v>1</v>
      </c>
    </row>
  </sheetData>
  <sheetProtection sheet="1" objects="1" scenarios="1" insertColumns="0" insertRows="0" deleteColumns="0" deleteRows="0" selectLockedCells="1"/>
  <mergeCells count="26">
    <mergeCell ref="A8:W8"/>
    <mergeCell ref="U4:W4"/>
    <mergeCell ref="U5:W5"/>
    <mergeCell ref="U6:W6"/>
    <mergeCell ref="U7:W7"/>
    <mergeCell ref="S4:T4"/>
    <mergeCell ref="S5:T5"/>
    <mergeCell ref="S6:T6"/>
    <mergeCell ref="S7:T7"/>
    <mergeCell ref="V12:W12"/>
    <mergeCell ref="D11:W11"/>
    <mergeCell ref="A28:W28"/>
    <mergeCell ref="A44:W44"/>
    <mergeCell ref="P12:Q12"/>
    <mergeCell ref="R12:S12"/>
    <mergeCell ref="T12:U12"/>
    <mergeCell ref="A45:D45"/>
    <mergeCell ref="L12:M12"/>
    <mergeCell ref="N12:O12"/>
    <mergeCell ref="A12:A13"/>
    <mergeCell ref="B12:B13"/>
    <mergeCell ref="C12:C13"/>
    <mergeCell ref="D12:E12"/>
    <mergeCell ref="F12:G12"/>
    <mergeCell ref="H12:I12"/>
    <mergeCell ref="J12:K12"/>
  </mergeCells>
  <dataValidations count="1">
    <dataValidation errorStyle="warning" operator="greaterThan" allowBlank="1" showInputMessage="1" showErrorMessage="1" errorTitle="advance error" error="input should be a number" sqref="U4:U5" xr:uid="{00000000-0002-0000-0000-000000000000}"/>
  </dataValidations>
  <pageMargins left="0.25" right="0.25" top="0.75" bottom="0.75" header="0.3" footer="0.3"/>
  <pageSetup paperSize="8" scale="73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17"/>
  <sheetViews>
    <sheetView showGridLines="0" zoomScaleNormal="100" workbookViewId="0">
      <selection activeCell="F2" sqref="F2"/>
    </sheetView>
  </sheetViews>
  <sheetFormatPr defaultColWidth="8.75" defaultRowHeight="12.75" x14ac:dyDescent="0.2"/>
  <cols>
    <col min="1" max="1" width="2.875" style="4" customWidth="1"/>
    <col min="2" max="16384" width="8.75" style="4"/>
  </cols>
  <sheetData>
    <row r="2" spans="1:47" ht="105" customHeight="1" x14ac:dyDescent="0.2">
      <c r="A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47" ht="35.25" x14ac:dyDescent="0.5">
      <c r="B4" s="16" t="s">
        <v>49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ht="30.75" customHeight="1" x14ac:dyDescent="0.2">
      <c r="B5" s="3"/>
    </row>
    <row r="6" spans="1:47" s="6" customFormat="1" ht="25.5" customHeight="1" x14ac:dyDescent="0.2">
      <c r="B6" s="21">
        <v>100</v>
      </c>
      <c r="C6" s="5" t="s">
        <v>50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7" s="6" customFormat="1" ht="25.5" customHeight="1" x14ac:dyDescent="0.2">
      <c r="B7" s="21">
        <v>90</v>
      </c>
      <c r="C7" s="5" t="s">
        <v>51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47" s="6" customFormat="1" ht="25.5" customHeight="1" x14ac:dyDescent="0.2">
      <c r="B8" s="21">
        <v>80</v>
      </c>
      <c r="C8" s="5" t="s">
        <v>52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47" s="6" customFormat="1" ht="25.5" customHeight="1" x14ac:dyDescent="0.2">
      <c r="B9" s="21">
        <v>70</v>
      </c>
      <c r="C9" s="5" t="s">
        <v>53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47" s="6" customFormat="1" ht="25.5" customHeight="1" x14ac:dyDescent="0.2">
      <c r="B10" s="21">
        <v>60</v>
      </c>
      <c r="C10" s="5" t="s">
        <v>60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47" s="6" customFormat="1" ht="25.5" customHeight="1" x14ac:dyDescent="0.2">
      <c r="B11" s="21">
        <v>50</v>
      </c>
      <c r="C11" s="5" t="s">
        <v>54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47" s="6" customFormat="1" ht="25.5" customHeight="1" x14ac:dyDescent="0.2">
      <c r="B12" s="21">
        <v>40</v>
      </c>
      <c r="C12" s="5" t="s">
        <v>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47" s="6" customFormat="1" ht="25.5" customHeight="1" x14ac:dyDescent="0.2">
      <c r="B13" s="21">
        <v>30</v>
      </c>
      <c r="C13" s="5" t="s">
        <v>56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47" s="6" customFormat="1" ht="25.5" customHeight="1" x14ac:dyDescent="0.2">
      <c r="B14" s="21">
        <v>20</v>
      </c>
      <c r="C14" s="5" t="s">
        <v>57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47" s="6" customFormat="1" ht="25.5" customHeight="1" x14ac:dyDescent="0.2">
      <c r="B15" s="21">
        <v>10</v>
      </c>
      <c r="C15" s="5" t="s">
        <v>58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47" s="6" customFormat="1" ht="25.5" customHeight="1" x14ac:dyDescent="0.2">
      <c r="B16" s="21">
        <v>0</v>
      </c>
      <c r="C16" s="5" t="s">
        <v>59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Template</Document_x0020_Type>
    <Step xmlns="39953cd8-084f-4eab-88e7-207b7662ccd6">5 - S2 Select</Step>
    <Mandatory_x0020_Template xmlns="39953cd8-084f-4eab-88e7-207b7662ccd6" xsi:nil="true"/>
    <Document_x0020_Details xmlns="39953cd8-084f-4eab-88e7-207b7662ccd6" xsi:nil="true"/>
    <Description0 xmlns="39953cd8-084f-4eab-88e7-207b7662ccd6">
      <Url>https://nswgov.sharepoint.com/sites/dfsi-nswprocurement/NSWP/SGPMO/library/Library/Forms/DispForm.aspx?ID=301</Url>
      <Description>RFx Evaluation Scoresheet</Description>
    </Description0>
    <Function xmlns="39953cd8-084f-4eab-88e7-207b7662ccd6">Category Management</Function>
    <Accessible_x0020_Template xmlns="39953cd8-084f-4eab-88e7-207b7662ccd6" xsi:nil="true"/>
    <Active_x0020_Document xmlns="39953cd8-084f-4eab-88e7-207b7662ccd6">true</Active_x0020_Document>
  </documentManagement>
</p:properties>
</file>

<file path=customXml/itemProps1.xml><?xml version="1.0" encoding="utf-8"?>
<ds:datastoreItem xmlns:ds="http://schemas.openxmlformats.org/officeDocument/2006/customXml" ds:itemID="{3747FA8D-B3D3-4CFC-A651-D313D95EF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EF853-036E-4A52-9653-C3F1EFC3B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7BA2E-6BDC-4211-A72A-411A098B8886}">
  <ds:schemaRefs>
    <ds:schemaRef ds:uri="39953cd8-084f-4eab-88e7-207b7662ccd6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67a9f28e-5d67-4927-8486-fef9f6988b1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Scores</vt:lpstr>
      <vt:lpstr>Scoring</vt:lpstr>
      <vt:lpstr>Scoring!_Toc432431530</vt:lpstr>
      <vt:lpstr>Scores!Print_Area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RFx Evaluation Scoresheet</dc:title>
  <dc:creator/>
  <cp:lastModifiedBy/>
  <dcterms:created xsi:type="dcterms:W3CDTF">2016-01-05T03:27:07Z</dcterms:created>
  <dcterms:modified xsi:type="dcterms:W3CDTF">2018-06-19T04:27:58Z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0x0101008829593A8F226848ADBED7854DFE715D</vt:lpwstr>
  </property>
  <property fmtid="{D5CDD505-2E9C-101B-9397-08002B2CF9AE}" pid="3" name="Order">
    <vt:r8>100</vt:r8>
  </property>
</Properties>
</file>